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 activeTab="1"/>
  </bookViews>
  <sheets>
    <sheet name="3-Period Moving Average" sheetId="1" r:id="rId1"/>
    <sheet name="Exponential Smoothing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15" i="2" l="1"/>
  <c r="D15" i="2" s="1"/>
  <c r="C14" i="2"/>
  <c r="D14" i="2" s="1"/>
  <c r="D13" i="2"/>
  <c r="E13" i="2" s="1"/>
  <c r="G13" i="2" s="1"/>
  <c r="C13" i="2"/>
  <c r="E12" i="2"/>
  <c r="G12" i="2" s="1"/>
  <c r="D12" i="2"/>
  <c r="F12" i="2" s="1"/>
  <c r="C12" i="2"/>
  <c r="C11" i="2"/>
  <c r="D11" i="2" s="1"/>
  <c r="C10" i="2"/>
  <c r="D10" i="2" s="1"/>
  <c r="D9" i="2"/>
  <c r="E9" i="2" s="1"/>
  <c r="G9" i="2" s="1"/>
  <c r="C9" i="2"/>
  <c r="E8" i="2"/>
  <c r="G8" i="2" s="1"/>
  <c r="D8" i="2"/>
  <c r="F8" i="2" s="1"/>
  <c r="C8" i="2"/>
  <c r="C7" i="2"/>
  <c r="D7" i="2" s="1"/>
  <c r="C6" i="2"/>
  <c r="D6" i="2" s="1"/>
  <c r="D5" i="2"/>
  <c r="E5" i="2" s="1"/>
  <c r="G5" i="2" s="1"/>
  <c r="C5" i="2"/>
  <c r="E4" i="2"/>
  <c r="D4" i="2"/>
  <c r="F4" i="2" s="1"/>
  <c r="C4" i="2"/>
  <c r="F15" i="1"/>
  <c r="E15" i="1"/>
  <c r="G15" i="1" s="1"/>
  <c r="D15" i="1"/>
  <c r="F14" i="1"/>
  <c r="E14" i="1"/>
  <c r="G14" i="1" s="1"/>
  <c r="D14" i="1"/>
  <c r="F13" i="1"/>
  <c r="E13" i="1"/>
  <c r="G13" i="1" s="1"/>
  <c r="D13" i="1"/>
  <c r="F12" i="1"/>
  <c r="E12" i="1"/>
  <c r="G12" i="1" s="1"/>
  <c r="D12" i="1"/>
  <c r="F11" i="1"/>
  <c r="E11" i="1"/>
  <c r="G11" i="1" s="1"/>
  <c r="D11" i="1"/>
  <c r="F10" i="1"/>
  <c r="E10" i="1"/>
  <c r="G10" i="1" s="1"/>
  <c r="D10" i="1"/>
  <c r="F9" i="1"/>
  <c r="E9" i="1"/>
  <c r="G9" i="1" s="1"/>
  <c r="D9" i="1"/>
  <c r="F8" i="1"/>
  <c r="E8" i="1"/>
  <c r="G8" i="1" s="1"/>
  <c r="D8" i="1"/>
  <c r="F7" i="1"/>
  <c r="E7" i="1"/>
  <c r="G7" i="1" s="1"/>
  <c r="D7" i="1"/>
  <c r="F6" i="1"/>
  <c r="E6" i="1"/>
  <c r="G6" i="1" s="1"/>
  <c r="D6" i="1"/>
  <c r="F5" i="1"/>
  <c r="E5" i="1"/>
  <c r="G5" i="1" s="1"/>
  <c r="D5" i="1"/>
  <c r="F4" i="1"/>
  <c r="F16" i="1" s="1"/>
  <c r="C20" i="1" s="1"/>
  <c r="E4" i="1"/>
  <c r="G4" i="1" s="1"/>
  <c r="D4" i="1"/>
  <c r="D16" i="1" s="1"/>
  <c r="C19" i="1" s="1"/>
  <c r="F10" i="2" l="1"/>
  <c r="E10" i="2"/>
  <c r="G10" i="2" s="1"/>
  <c r="F15" i="2"/>
  <c r="E15" i="2"/>
  <c r="G15" i="2" s="1"/>
  <c r="G16" i="1"/>
  <c r="C21" i="1" s="1"/>
  <c r="F6" i="2"/>
  <c r="F16" i="2" s="1"/>
  <c r="C20" i="2" s="1"/>
  <c r="E6" i="2"/>
  <c r="G6" i="2" s="1"/>
  <c r="F11" i="2"/>
  <c r="E11" i="2"/>
  <c r="G11" i="2" s="1"/>
  <c r="E7" i="2"/>
  <c r="G7" i="2" s="1"/>
  <c r="F7" i="2"/>
  <c r="F14" i="2"/>
  <c r="E14" i="2"/>
  <c r="G14" i="2" s="1"/>
  <c r="E16" i="2"/>
  <c r="C18" i="2" s="1"/>
  <c r="G4" i="2"/>
  <c r="F5" i="2"/>
  <c r="F9" i="2"/>
  <c r="F13" i="2"/>
  <c r="D16" i="2"/>
  <c r="C19" i="2" s="1"/>
  <c r="E16" i="1"/>
  <c r="C18" i="1" s="1"/>
  <c r="G16" i="2" l="1"/>
  <c r="C21" i="2" s="1"/>
</calcChain>
</file>

<file path=xl/sharedStrings.xml><?xml version="1.0" encoding="utf-8"?>
<sst xmlns="http://schemas.openxmlformats.org/spreadsheetml/2006/main" count="30" uniqueCount="19">
  <si>
    <t>Week</t>
  </si>
  <si>
    <r>
      <t>(A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</si>
  <si>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│A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│</t>
    </r>
  </si>
  <si>
    <r>
      <t>(A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</si>
  <si>
    <r>
      <t>Number of Patients (A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</si>
  <si>
    <r>
      <t>(│A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│/A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 *100</t>
    </r>
  </si>
  <si>
    <t xml:space="preserve">Total </t>
  </si>
  <si>
    <t>MAD</t>
  </si>
  <si>
    <t>MSE</t>
  </si>
  <si>
    <t>MAPE</t>
  </si>
  <si>
    <r>
      <t>3-Period MA-Forecasts (F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</si>
  <si>
    <r>
      <t>EXP.Smoothing-Forecasts (F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 (</t>
    </r>
    <r>
      <rPr>
        <sz val="11"/>
        <color theme="1"/>
        <rFont val="Arial Unicode MS"/>
        <family val="2"/>
        <charset val="128"/>
      </rPr>
      <t>α</t>
    </r>
    <r>
      <rPr>
        <sz val="11"/>
        <color theme="1"/>
        <rFont val="Calibri"/>
        <family val="2"/>
      </rPr>
      <t xml:space="preserve"> = 0.3)</t>
    </r>
  </si>
  <si>
    <t>Bias</t>
  </si>
  <si>
    <t>Chapter-13-Example-8-Forecast Error Measures-3-period Moving Average</t>
  </si>
  <si>
    <t>=(E16/12)</t>
  </si>
  <si>
    <t>=(D16/12)</t>
  </si>
  <si>
    <t>=(F16/12)</t>
  </si>
  <si>
    <t>=G16/12</t>
  </si>
  <si>
    <t>Chapter-13-Example-11-Forecast Error Measures-Exponential Smoothing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</si>
</sst>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Arial Unicode MS"/>
      <family val="2"/>
      <charset val="128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6" fillId="0" borderId="0" xfId="0" applyFont="1"/>
    <xf numFmtId="164" fontId="6" fillId="0" borderId="0" xfId="0" applyNumberFormat="1" applyFont="1"/>
    <xf numFmtId="164" fontId="8" fillId="0" borderId="0" xfId="0" quotePrefix="1" applyNumberFormat="1" applyFont="1"/>
    <xf numFmtId="0" fontId="1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17</xdr:row>
      <xdr:rowOff>104775</xdr:rowOff>
    </xdr:from>
    <xdr:to>
      <xdr:col>4</xdr:col>
      <xdr:colOff>38100</xdr:colOff>
      <xdr:row>17</xdr:row>
      <xdr:rowOff>104775</xdr:rowOff>
    </xdr:to>
    <xdr:cxnSp macro="">
      <xdr:nvCxnSpPr>
        <xdr:cNvPr id="3" name="Straight Arrow Connector 2"/>
        <xdr:cNvCxnSpPr/>
      </xdr:nvCxnSpPr>
      <xdr:spPr>
        <a:xfrm>
          <a:off x="4448175" y="3390900"/>
          <a:ext cx="638175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18</xdr:row>
      <xdr:rowOff>114300</xdr:rowOff>
    </xdr:from>
    <xdr:to>
      <xdr:col>4</xdr:col>
      <xdr:colOff>28575</xdr:colOff>
      <xdr:row>18</xdr:row>
      <xdr:rowOff>114300</xdr:rowOff>
    </xdr:to>
    <xdr:cxnSp macro="">
      <xdr:nvCxnSpPr>
        <xdr:cNvPr id="4" name="Straight Arrow Connector 3"/>
        <xdr:cNvCxnSpPr/>
      </xdr:nvCxnSpPr>
      <xdr:spPr>
        <a:xfrm>
          <a:off x="4438650" y="3590925"/>
          <a:ext cx="63817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2</xdr:col>
      <xdr:colOff>2333625</xdr:colOff>
      <xdr:row>19</xdr:row>
      <xdr:rowOff>114300</xdr:rowOff>
    </xdr:from>
    <xdr:to>
      <xdr:col>4</xdr:col>
      <xdr:colOff>19050</xdr:colOff>
      <xdr:row>19</xdr:row>
      <xdr:rowOff>114300</xdr:rowOff>
    </xdr:to>
    <xdr:cxnSp macro="">
      <xdr:nvCxnSpPr>
        <xdr:cNvPr id="5" name="Straight Arrow Connector 4"/>
        <xdr:cNvCxnSpPr/>
      </xdr:nvCxnSpPr>
      <xdr:spPr>
        <a:xfrm>
          <a:off x="4429125" y="3781425"/>
          <a:ext cx="63817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3</xdr:col>
      <xdr:colOff>0</xdr:colOff>
      <xdr:row>20</xdr:row>
      <xdr:rowOff>114300</xdr:rowOff>
    </xdr:from>
    <xdr:to>
      <xdr:col>4</xdr:col>
      <xdr:colOff>28575</xdr:colOff>
      <xdr:row>20</xdr:row>
      <xdr:rowOff>114300</xdr:rowOff>
    </xdr:to>
    <xdr:cxnSp macro="">
      <xdr:nvCxnSpPr>
        <xdr:cNvPr id="6" name="Straight Arrow Connector 5"/>
        <xdr:cNvCxnSpPr/>
      </xdr:nvCxnSpPr>
      <xdr:spPr>
        <a:xfrm>
          <a:off x="4438650" y="3971925"/>
          <a:ext cx="638175" cy="0"/>
        </a:xfrm>
        <a:prstGeom prst="straightConnector1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bdfilesrvr\faculty\rrv2\Private\My%20Documents\Chapter-11S-Example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ng Averages"/>
      <sheetName val="Exponential Smoothing"/>
      <sheetName val="Trend-adjusted smoothing"/>
    </sheetNames>
    <sheetDataSet>
      <sheetData sheetId="0" refreshError="1"/>
      <sheetData sheetId="1">
        <row r="9">
          <cell r="D9">
            <v>81.86</v>
          </cell>
        </row>
        <row r="10">
          <cell r="D10">
            <v>84.902000000000001</v>
          </cell>
        </row>
        <row r="11">
          <cell r="D11">
            <v>89.131399999999999</v>
          </cell>
        </row>
        <row r="12">
          <cell r="D12">
            <v>94.791979999999995</v>
          </cell>
        </row>
        <row r="13">
          <cell r="D13">
            <v>102.954386</v>
          </cell>
        </row>
        <row r="14">
          <cell r="D14">
            <v>106.56807019999999</v>
          </cell>
        </row>
        <row r="15">
          <cell r="D15">
            <v>111.19764914</v>
          </cell>
        </row>
        <row r="16">
          <cell r="D16">
            <v>109.938354398</v>
          </cell>
        </row>
        <row r="17">
          <cell r="D17">
            <v>105.15684807860001</v>
          </cell>
        </row>
        <row r="18">
          <cell r="D18">
            <v>101.80979365502</v>
          </cell>
        </row>
        <row r="19">
          <cell r="D19">
            <v>97.666855558514001</v>
          </cell>
        </row>
        <row r="20">
          <cell r="D20">
            <v>98.366798890959799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27" sqref="D27"/>
    </sheetView>
  </sheetViews>
  <sheetFormatPr defaultRowHeight="15" x14ac:dyDescent="0.25"/>
  <cols>
    <col min="2" max="2" width="22.5703125" bestFit="1" customWidth="1"/>
    <col min="3" max="3" width="24.7109375" bestFit="1" customWidth="1"/>
    <col min="7" max="7" width="16.42578125" bestFit="1" customWidth="1"/>
  </cols>
  <sheetData>
    <row r="1" spans="1:7" x14ac:dyDescent="0.25">
      <c r="A1" s="7" t="s">
        <v>13</v>
      </c>
      <c r="B1" s="7"/>
      <c r="C1" s="7"/>
      <c r="D1" s="7"/>
    </row>
    <row r="3" spans="1:7" ht="18.75" x14ac:dyDescent="0.35">
      <c r="A3" t="s">
        <v>0</v>
      </c>
      <c r="B3" t="s">
        <v>4</v>
      </c>
      <c r="C3" t="s">
        <v>10</v>
      </c>
      <c r="D3" t="s">
        <v>3</v>
      </c>
      <c r="E3" t="s">
        <v>2</v>
      </c>
      <c r="F3" t="s">
        <v>1</v>
      </c>
      <c r="G3" t="s">
        <v>5</v>
      </c>
    </row>
    <row r="4" spans="1:7" x14ac:dyDescent="0.25">
      <c r="A4">
        <v>4</v>
      </c>
      <c r="B4">
        <v>92</v>
      </c>
      <c r="C4">
        <v>83</v>
      </c>
      <c r="D4">
        <f>(B4-C4)</f>
        <v>9</v>
      </c>
      <c r="E4">
        <f>ABS(D4)</f>
        <v>9</v>
      </c>
      <c r="F4">
        <f>(D4*D4)</f>
        <v>81</v>
      </c>
      <c r="G4" s="1">
        <f>(E4/B4)*100</f>
        <v>9.7826086956521738</v>
      </c>
    </row>
    <row r="5" spans="1:7" x14ac:dyDescent="0.25">
      <c r="A5">
        <v>5</v>
      </c>
      <c r="B5">
        <v>99</v>
      </c>
      <c r="C5">
        <v>88</v>
      </c>
      <c r="D5">
        <f t="shared" ref="D5:D15" si="0">(B5-C5)</f>
        <v>11</v>
      </c>
      <c r="E5">
        <f t="shared" ref="E5:E15" si="1">ABS(D5)</f>
        <v>11</v>
      </c>
      <c r="F5">
        <f t="shared" ref="F5:F15" si="2">(D5*D5)</f>
        <v>121</v>
      </c>
      <c r="G5" s="1">
        <f t="shared" ref="G5:G15" si="3">(E5/B5)*100</f>
        <v>11.111111111111111</v>
      </c>
    </row>
    <row r="6" spans="1:7" x14ac:dyDescent="0.25">
      <c r="A6">
        <v>6</v>
      </c>
      <c r="B6">
        <v>108</v>
      </c>
      <c r="C6">
        <v>93.3</v>
      </c>
      <c r="D6">
        <f t="shared" si="0"/>
        <v>14.700000000000003</v>
      </c>
      <c r="E6">
        <f t="shared" si="1"/>
        <v>14.700000000000003</v>
      </c>
      <c r="F6">
        <f t="shared" si="2"/>
        <v>216.09000000000009</v>
      </c>
      <c r="G6" s="1">
        <f t="shared" si="3"/>
        <v>13.611111111111112</v>
      </c>
    </row>
    <row r="7" spans="1:7" x14ac:dyDescent="0.25">
      <c r="A7">
        <v>7</v>
      </c>
      <c r="B7">
        <v>122</v>
      </c>
      <c r="C7">
        <v>99.7</v>
      </c>
      <c r="D7">
        <f t="shared" si="0"/>
        <v>22.299999999999997</v>
      </c>
      <c r="E7">
        <f t="shared" si="1"/>
        <v>22.299999999999997</v>
      </c>
      <c r="F7">
        <f t="shared" si="2"/>
        <v>497.28999999999985</v>
      </c>
      <c r="G7" s="1">
        <f t="shared" si="3"/>
        <v>18.278688524590162</v>
      </c>
    </row>
    <row r="8" spans="1:7" x14ac:dyDescent="0.25">
      <c r="A8">
        <v>8</v>
      </c>
      <c r="B8">
        <v>115</v>
      </c>
      <c r="C8">
        <v>109.7</v>
      </c>
      <c r="D8">
        <f t="shared" si="0"/>
        <v>5.2999999999999972</v>
      </c>
      <c r="E8">
        <f t="shared" si="1"/>
        <v>5.2999999999999972</v>
      </c>
      <c r="F8">
        <f t="shared" si="2"/>
        <v>28.089999999999971</v>
      </c>
      <c r="G8" s="1">
        <f t="shared" si="3"/>
        <v>4.6086956521739104</v>
      </c>
    </row>
    <row r="9" spans="1:7" x14ac:dyDescent="0.25">
      <c r="A9">
        <v>9</v>
      </c>
      <c r="B9">
        <v>122</v>
      </c>
      <c r="C9">
        <v>115</v>
      </c>
      <c r="D9">
        <f t="shared" si="0"/>
        <v>7</v>
      </c>
      <c r="E9">
        <f t="shared" si="1"/>
        <v>7</v>
      </c>
      <c r="F9">
        <f t="shared" si="2"/>
        <v>49</v>
      </c>
      <c r="G9" s="1">
        <f t="shared" si="3"/>
        <v>5.7377049180327866</v>
      </c>
    </row>
    <row r="10" spans="1:7" x14ac:dyDescent="0.25">
      <c r="A10">
        <v>10</v>
      </c>
      <c r="B10">
        <v>107</v>
      </c>
      <c r="C10">
        <v>119.7</v>
      </c>
      <c r="D10">
        <f t="shared" si="0"/>
        <v>-12.700000000000003</v>
      </c>
      <c r="E10">
        <f t="shared" si="1"/>
        <v>12.700000000000003</v>
      </c>
      <c r="F10">
        <f t="shared" si="2"/>
        <v>161.29000000000008</v>
      </c>
      <c r="G10" s="1">
        <f t="shared" si="3"/>
        <v>11.869158878504676</v>
      </c>
    </row>
    <row r="11" spans="1:7" x14ac:dyDescent="0.25">
      <c r="A11">
        <v>11</v>
      </c>
      <c r="B11">
        <v>94</v>
      </c>
      <c r="C11">
        <v>114.7</v>
      </c>
      <c r="D11">
        <f t="shared" si="0"/>
        <v>-20.700000000000003</v>
      </c>
      <c r="E11">
        <f t="shared" si="1"/>
        <v>20.700000000000003</v>
      </c>
      <c r="F11">
        <f t="shared" si="2"/>
        <v>428.49000000000012</v>
      </c>
      <c r="G11" s="1">
        <f t="shared" si="3"/>
        <v>22.021276595744684</v>
      </c>
    </row>
    <row r="12" spans="1:7" x14ac:dyDescent="0.25">
      <c r="A12">
        <v>12</v>
      </c>
      <c r="B12">
        <v>94</v>
      </c>
      <c r="C12">
        <v>107.7</v>
      </c>
      <c r="D12">
        <f t="shared" si="0"/>
        <v>-13.700000000000003</v>
      </c>
      <c r="E12">
        <f t="shared" si="1"/>
        <v>13.700000000000003</v>
      </c>
      <c r="F12">
        <f t="shared" si="2"/>
        <v>187.69000000000008</v>
      </c>
      <c r="G12" s="1">
        <f t="shared" si="3"/>
        <v>14.574468085106387</v>
      </c>
    </row>
    <row r="13" spans="1:7" x14ac:dyDescent="0.25">
      <c r="A13">
        <v>13</v>
      </c>
      <c r="B13">
        <v>88</v>
      </c>
      <c r="C13">
        <v>98.3</v>
      </c>
      <c r="D13">
        <f t="shared" si="0"/>
        <v>-10.299999999999997</v>
      </c>
      <c r="E13">
        <f t="shared" si="1"/>
        <v>10.299999999999997</v>
      </c>
      <c r="F13">
        <f t="shared" si="2"/>
        <v>106.08999999999995</v>
      </c>
      <c r="G13" s="1">
        <f t="shared" si="3"/>
        <v>11.704545454545451</v>
      </c>
    </row>
    <row r="14" spans="1:7" x14ac:dyDescent="0.25">
      <c r="A14">
        <v>14</v>
      </c>
      <c r="B14">
        <v>100</v>
      </c>
      <c r="C14">
        <v>92</v>
      </c>
      <c r="D14">
        <f t="shared" si="0"/>
        <v>8</v>
      </c>
      <c r="E14">
        <f t="shared" si="1"/>
        <v>8</v>
      </c>
      <c r="F14">
        <f t="shared" si="2"/>
        <v>64</v>
      </c>
      <c r="G14" s="1">
        <f t="shared" si="3"/>
        <v>8</v>
      </c>
    </row>
    <row r="15" spans="1:7" x14ac:dyDescent="0.25">
      <c r="A15">
        <v>15</v>
      </c>
      <c r="B15">
        <v>110</v>
      </c>
      <c r="C15">
        <v>94</v>
      </c>
      <c r="D15">
        <f t="shared" si="0"/>
        <v>16</v>
      </c>
      <c r="E15">
        <f t="shared" si="1"/>
        <v>16</v>
      </c>
      <c r="F15">
        <f t="shared" si="2"/>
        <v>256</v>
      </c>
      <c r="G15" s="1">
        <f t="shared" si="3"/>
        <v>14.545454545454545</v>
      </c>
    </row>
    <row r="16" spans="1:7" x14ac:dyDescent="0.25">
      <c r="A16" t="s">
        <v>6</v>
      </c>
      <c r="D16">
        <f>SUM(D4:D15)</f>
        <v>35.899999999999991</v>
      </c>
      <c r="E16">
        <f>SUM(E4:E15)</f>
        <v>150.69999999999999</v>
      </c>
      <c r="F16">
        <f>SUM(F4:F15)</f>
        <v>2196.0299999999997</v>
      </c>
      <c r="G16" s="1">
        <f>SUM(G4:G15)</f>
        <v>145.844823572027</v>
      </c>
    </row>
    <row r="18" spans="2:3" x14ac:dyDescent="0.25">
      <c r="B18" s="4" t="s">
        <v>7</v>
      </c>
      <c r="C18" s="5">
        <f>(E16/12)</f>
        <v>12.558333333333332</v>
      </c>
    </row>
    <row r="19" spans="2:3" x14ac:dyDescent="0.25">
      <c r="B19" s="4" t="s">
        <v>12</v>
      </c>
      <c r="C19" s="5">
        <f>(D16/12)</f>
        <v>2.9916666666666658</v>
      </c>
    </row>
    <row r="20" spans="2:3" x14ac:dyDescent="0.25">
      <c r="B20" s="4" t="s">
        <v>8</v>
      </c>
      <c r="C20" s="5">
        <f>(F16/12)</f>
        <v>183.00249999999997</v>
      </c>
    </row>
    <row r="21" spans="2:3" x14ac:dyDescent="0.25">
      <c r="B21" s="4" t="s">
        <v>9</v>
      </c>
      <c r="C21" s="5">
        <f>G16/12</f>
        <v>12.153735297668916</v>
      </c>
    </row>
    <row r="22" spans="2:3" x14ac:dyDescent="0.25">
      <c r="B22" s="2"/>
      <c r="C22" s="2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2" sqref="A2"/>
    </sheetView>
  </sheetViews>
  <sheetFormatPr defaultRowHeight="15" x14ac:dyDescent="0.25"/>
  <cols>
    <col min="2" max="2" width="22.28515625" bestFit="1" customWidth="1"/>
    <col min="3" max="3" width="35.140625" bestFit="1" customWidth="1"/>
    <col min="7" max="7" width="16.42578125" bestFit="1" customWidth="1"/>
  </cols>
  <sheetData>
    <row r="1" spans="1:7" x14ac:dyDescent="0.25">
      <c r="A1" s="8" t="s">
        <v>18</v>
      </c>
      <c r="B1" s="8"/>
      <c r="C1" s="8"/>
    </row>
    <row r="3" spans="1:7" ht="18.75" x14ac:dyDescent="0.35">
      <c r="A3" t="s">
        <v>0</v>
      </c>
      <c r="B3" t="s">
        <v>4</v>
      </c>
      <c r="C3" t="s">
        <v>11</v>
      </c>
      <c r="D3" t="s">
        <v>3</v>
      </c>
      <c r="E3" t="s">
        <v>2</v>
      </c>
      <c r="F3" t="s">
        <v>1</v>
      </c>
      <c r="G3" t="s">
        <v>5</v>
      </c>
    </row>
    <row r="4" spans="1:7" x14ac:dyDescent="0.25">
      <c r="A4">
        <v>4</v>
      </c>
      <c r="B4">
        <v>92</v>
      </c>
      <c r="C4" s="3">
        <f>'[1]Exponential Smoothing'!D9</f>
        <v>81.86</v>
      </c>
      <c r="D4" s="1">
        <f>(B4-C4)</f>
        <v>10.14</v>
      </c>
      <c r="E4" s="1">
        <f>ABS(D4)</f>
        <v>10.14</v>
      </c>
      <c r="F4" s="1">
        <f>(D4*D4)</f>
        <v>102.81960000000001</v>
      </c>
      <c r="G4" s="1">
        <f>(E4/B4)*100</f>
        <v>11.021739130434783</v>
      </c>
    </row>
    <row r="5" spans="1:7" x14ac:dyDescent="0.25">
      <c r="A5">
        <v>5</v>
      </c>
      <c r="B5">
        <v>99</v>
      </c>
      <c r="C5" s="3">
        <f>'[1]Exponential Smoothing'!D10</f>
        <v>84.902000000000001</v>
      </c>
      <c r="D5" s="1">
        <f t="shared" ref="D5:D15" si="0">(B5-C5)</f>
        <v>14.097999999999999</v>
      </c>
      <c r="E5" s="1">
        <f t="shared" ref="E5:E15" si="1">ABS(D5)</f>
        <v>14.097999999999999</v>
      </c>
      <c r="F5" s="1">
        <f t="shared" ref="F5:F15" si="2">(D5*D5)</f>
        <v>198.75360399999997</v>
      </c>
      <c r="G5" s="1">
        <f t="shared" ref="G5:G15" si="3">(E5/B5)*100</f>
        <v>14.240404040404039</v>
      </c>
    </row>
    <row r="6" spans="1:7" x14ac:dyDescent="0.25">
      <c r="A6">
        <v>6</v>
      </c>
      <c r="B6">
        <v>108</v>
      </c>
      <c r="C6" s="3">
        <f>'[1]Exponential Smoothing'!D11</f>
        <v>89.131399999999999</v>
      </c>
      <c r="D6" s="1">
        <f t="shared" si="0"/>
        <v>18.868600000000001</v>
      </c>
      <c r="E6" s="1">
        <f t="shared" si="1"/>
        <v>18.868600000000001</v>
      </c>
      <c r="F6" s="1">
        <f t="shared" si="2"/>
        <v>356.02406596000003</v>
      </c>
      <c r="G6" s="1">
        <f t="shared" si="3"/>
        <v>17.470925925925926</v>
      </c>
    </row>
    <row r="7" spans="1:7" x14ac:dyDescent="0.25">
      <c r="A7">
        <v>7</v>
      </c>
      <c r="B7">
        <v>122</v>
      </c>
      <c r="C7" s="3">
        <f>'[1]Exponential Smoothing'!D12</f>
        <v>94.791979999999995</v>
      </c>
      <c r="D7" s="1">
        <f t="shared" si="0"/>
        <v>27.208020000000005</v>
      </c>
      <c r="E7" s="1">
        <f t="shared" si="1"/>
        <v>27.208020000000005</v>
      </c>
      <c r="F7" s="1">
        <f t="shared" si="2"/>
        <v>740.27635232040029</v>
      </c>
      <c r="G7" s="1">
        <f t="shared" si="3"/>
        <v>22.301655737704923</v>
      </c>
    </row>
    <row r="8" spans="1:7" x14ac:dyDescent="0.25">
      <c r="A8">
        <v>8</v>
      </c>
      <c r="B8">
        <v>115</v>
      </c>
      <c r="C8" s="3">
        <f>'[1]Exponential Smoothing'!D13</f>
        <v>102.954386</v>
      </c>
      <c r="D8" s="1">
        <f t="shared" si="0"/>
        <v>12.045614</v>
      </c>
      <c r="E8" s="1">
        <f t="shared" si="1"/>
        <v>12.045614</v>
      </c>
      <c r="F8" s="1">
        <f t="shared" si="2"/>
        <v>145.09681663699601</v>
      </c>
      <c r="G8" s="1">
        <f t="shared" si="3"/>
        <v>10.474446956521739</v>
      </c>
    </row>
    <row r="9" spans="1:7" x14ac:dyDescent="0.25">
      <c r="A9">
        <v>9</v>
      </c>
      <c r="B9">
        <v>122</v>
      </c>
      <c r="C9" s="3">
        <f>'[1]Exponential Smoothing'!D14</f>
        <v>106.56807019999999</v>
      </c>
      <c r="D9" s="1">
        <f t="shared" si="0"/>
        <v>15.431929800000006</v>
      </c>
      <c r="E9" s="1">
        <f t="shared" si="1"/>
        <v>15.431929800000006</v>
      </c>
      <c r="F9" s="1">
        <f t="shared" si="2"/>
        <v>238.14445735212823</v>
      </c>
      <c r="G9" s="1">
        <f t="shared" si="3"/>
        <v>12.64912278688525</v>
      </c>
    </row>
    <row r="10" spans="1:7" x14ac:dyDescent="0.25">
      <c r="A10">
        <v>10</v>
      </c>
      <c r="B10">
        <v>107</v>
      </c>
      <c r="C10" s="3">
        <f>'[1]Exponential Smoothing'!D15</f>
        <v>111.19764914</v>
      </c>
      <c r="D10" s="1">
        <f t="shared" si="0"/>
        <v>-4.1976491399999958</v>
      </c>
      <c r="E10" s="1">
        <f t="shared" si="1"/>
        <v>4.1976491399999958</v>
      </c>
      <c r="F10" s="1">
        <f t="shared" si="2"/>
        <v>17.620258302542705</v>
      </c>
      <c r="G10" s="1">
        <f t="shared" si="3"/>
        <v>3.9230365794392483</v>
      </c>
    </row>
    <row r="11" spans="1:7" x14ac:dyDescent="0.25">
      <c r="A11">
        <v>11</v>
      </c>
      <c r="B11">
        <v>94</v>
      </c>
      <c r="C11" s="3">
        <f>'[1]Exponential Smoothing'!D16</f>
        <v>109.938354398</v>
      </c>
      <c r="D11" s="1">
        <f t="shared" si="0"/>
        <v>-15.938354398000001</v>
      </c>
      <c r="E11" s="1">
        <f t="shared" si="1"/>
        <v>15.938354398000001</v>
      </c>
      <c r="F11" s="1">
        <f t="shared" si="2"/>
        <v>254.03114091624599</v>
      </c>
      <c r="G11" s="1">
        <f t="shared" si="3"/>
        <v>16.955696168085108</v>
      </c>
    </row>
    <row r="12" spans="1:7" x14ac:dyDescent="0.25">
      <c r="A12">
        <v>12</v>
      </c>
      <c r="B12">
        <v>94</v>
      </c>
      <c r="C12" s="3">
        <f>'[1]Exponential Smoothing'!D17</f>
        <v>105.15684807860001</v>
      </c>
      <c r="D12" s="1">
        <f t="shared" si="0"/>
        <v>-11.156848078600007</v>
      </c>
      <c r="E12" s="1">
        <f t="shared" si="1"/>
        <v>11.156848078600007</v>
      </c>
      <c r="F12" s="1">
        <f t="shared" si="2"/>
        <v>124.47525904896067</v>
      </c>
      <c r="G12" s="1">
        <f t="shared" si="3"/>
        <v>11.868987317659581</v>
      </c>
    </row>
    <row r="13" spans="1:7" x14ac:dyDescent="0.25">
      <c r="A13">
        <v>13</v>
      </c>
      <c r="B13">
        <v>88</v>
      </c>
      <c r="C13" s="3">
        <f>'[1]Exponential Smoothing'!D18</f>
        <v>101.80979365502</v>
      </c>
      <c r="D13" s="1">
        <f t="shared" si="0"/>
        <v>-13.809793655020002</v>
      </c>
      <c r="E13" s="1">
        <f t="shared" si="1"/>
        <v>13.809793655020002</v>
      </c>
      <c r="F13" s="1">
        <f t="shared" si="2"/>
        <v>190.71040079423071</v>
      </c>
      <c r="G13" s="1">
        <f t="shared" si="3"/>
        <v>15.692947335250002</v>
      </c>
    </row>
    <row r="14" spans="1:7" x14ac:dyDescent="0.25">
      <c r="A14">
        <v>14</v>
      </c>
      <c r="B14">
        <v>100</v>
      </c>
      <c r="C14" s="3">
        <f>'[1]Exponential Smoothing'!D19</f>
        <v>97.666855558514001</v>
      </c>
      <c r="D14" s="1">
        <f t="shared" si="0"/>
        <v>2.3331444414859988</v>
      </c>
      <c r="E14" s="1">
        <f t="shared" si="1"/>
        <v>2.3331444414859988</v>
      </c>
      <c r="F14" s="1">
        <f t="shared" si="2"/>
        <v>5.4435629848370128</v>
      </c>
      <c r="G14" s="1">
        <f t="shared" si="3"/>
        <v>2.3331444414859988</v>
      </c>
    </row>
    <row r="15" spans="1:7" x14ac:dyDescent="0.25">
      <c r="A15">
        <v>15</v>
      </c>
      <c r="B15">
        <v>110</v>
      </c>
      <c r="C15" s="3">
        <f>'[1]Exponential Smoothing'!D20</f>
        <v>98.366798890959799</v>
      </c>
      <c r="D15" s="1">
        <f t="shared" si="0"/>
        <v>11.633201109040201</v>
      </c>
      <c r="E15" s="1">
        <f t="shared" si="1"/>
        <v>11.633201109040201</v>
      </c>
      <c r="F15" s="1">
        <f t="shared" si="2"/>
        <v>135.33136804337414</v>
      </c>
      <c r="G15" s="1">
        <f t="shared" si="3"/>
        <v>10.575637371854727</v>
      </c>
    </row>
    <row r="16" spans="1:7" x14ac:dyDescent="0.25">
      <c r="A16" t="s">
        <v>6</v>
      </c>
      <c r="D16" s="1">
        <f>SUM(D4:D15)</f>
        <v>66.655864078906205</v>
      </c>
      <c r="E16" s="1">
        <f>SUM(E4:E15)</f>
        <v>156.86115462214622</v>
      </c>
      <c r="F16" s="1">
        <f>SUM(F4:F15)</f>
        <v>2508.7268863597155</v>
      </c>
      <c r="G16" s="1">
        <f>SUM(G4:G15)</f>
        <v>149.50774379165131</v>
      </c>
    </row>
    <row r="17" spans="2:6" x14ac:dyDescent="0.25">
      <c r="D17" s="1"/>
      <c r="E17" s="1"/>
      <c r="F17" s="1"/>
    </row>
    <row r="18" spans="2:6" x14ac:dyDescent="0.25">
      <c r="B18" s="4" t="s">
        <v>7</v>
      </c>
      <c r="C18" s="5">
        <f>(E16/12)</f>
        <v>13.071762885178851</v>
      </c>
      <c r="E18" s="6" t="s">
        <v>14</v>
      </c>
    </row>
    <row r="19" spans="2:6" x14ac:dyDescent="0.25">
      <c r="B19" s="4" t="s">
        <v>12</v>
      </c>
      <c r="C19" s="5">
        <f>(D16/12)</f>
        <v>5.5546553399088507</v>
      </c>
      <c r="E19" s="6" t="s">
        <v>15</v>
      </c>
    </row>
    <row r="20" spans="2:6" x14ac:dyDescent="0.25">
      <c r="B20" s="4" t="s">
        <v>8</v>
      </c>
      <c r="C20" s="5">
        <f>(F16/12)</f>
        <v>209.06057386330963</v>
      </c>
      <c r="E20" s="6" t="s">
        <v>16</v>
      </c>
    </row>
    <row r="21" spans="2:6" x14ac:dyDescent="0.25">
      <c r="B21" s="4" t="s">
        <v>9</v>
      </c>
      <c r="C21" s="5">
        <f>G16/12</f>
        <v>12.458978649304276</v>
      </c>
      <c r="E21" s="6" t="s">
        <v>17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3-Period Moving Average</vt:lpstr>
      <vt:lpstr>Exponential Smoothing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2013-06-10T12:03:40Z</dcterms:created>
  <dcterms:modified xsi:type="dcterms:W3CDTF">2016-12-29T22:07:52Z</dcterms:modified>
</cp:coreProperties>
</file>